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Sheet1!$A$1:$I$104</definedName>
  </definedNames>
  <calcPr calcId="152511"/>
</workbook>
</file>

<file path=xl/calcChain.xml><?xml version="1.0" encoding="utf-8"?>
<calcChain xmlns="http://schemas.openxmlformats.org/spreadsheetml/2006/main">
  <c r="D58" i="1" l="1"/>
  <c r="D53" i="1"/>
  <c r="D87" i="1" l="1"/>
  <c r="D68" i="1" l="1"/>
  <c r="D94" i="1" l="1"/>
  <c r="D64" i="1" l="1"/>
  <c r="D39" i="1" l="1"/>
  <c r="D72" i="1" l="1"/>
  <c r="D32" i="1" l="1"/>
  <c r="D30" i="1"/>
  <c r="D29" i="1" l="1"/>
  <c r="D35" i="1" l="1"/>
  <c r="D44" i="1" l="1"/>
  <c r="D54" i="1" l="1"/>
  <c r="D40" i="1" l="1"/>
  <c r="D33" i="1" l="1"/>
  <c r="D73" i="1" l="1"/>
  <c r="D22" i="1"/>
  <c r="D36" i="1" l="1"/>
  <c r="D88" i="1" l="1"/>
  <c r="D69" i="1" l="1"/>
  <c r="D65" i="1"/>
  <c r="D45" i="1"/>
</calcChain>
</file>

<file path=xl/sharedStrings.xml><?xml version="1.0" encoding="utf-8"?>
<sst xmlns="http://schemas.openxmlformats.org/spreadsheetml/2006/main" count="409" uniqueCount="184">
  <si>
    <t>MINISTERUL AFACERILOR INTERNE</t>
  </si>
  <si>
    <t>INSPECTORATUL GENERAL AL POLIŢIEI ROMÂNE</t>
  </si>
  <si>
    <t>APROB,</t>
  </si>
  <si>
    <t>DIRECȚIA DE LOGISTICĂ</t>
  </si>
  <si>
    <t>IGPR - APARAT CENTRAL</t>
  </si>
  <si>
    <t xml:space="preserve">Cod CPV </t>
  </si>
  <si>
    <t>Val. lei, 
fără T.V.A.</t>
  </si>
  <si>
    <t>Tip procedura</t>
  </si>
  <si>
    <t>Sursa de finanțare</t>
  </si>
  <si>
    <t>Mod de desfasurare</t>
  </si>
  <si>
    <t>Data estimată pentru inițiere</t>
  </si>
  <si>
    <t>Data estimată pentru finalizare</t>
  </si>
  <si>
    <t>Total articol bugetar 10.02.03</t>
  </si>
  <si>
    <t>Total articol bugetar 20.05.01</t>
  </si>
  <si>
    <t>Total articol bugetar 20.30.03</t>
  </si>
  <si>
    <t>bugetul de stat</t>
  </si>
  <si>
    <t xml:space="preserve">Trim I </t>
  </si>
  <si>
    <t>Trim IV</t>
  </si>
  <si>
    <t>online</t>
  </si>
  <si>
    <t>Total articol bugetar 20.02</t>
  </si>
  <si>
    <t>Total articol bugetar 20.06.02</t>
  </si>
  <si>
    <t>35811200-4</t>
  </si>
  <si>
    <t>Nr crt</t>
  </si>
  <si>
    <t xml:space="preserve">  </t>
  </si>
  <si>
    <t>BUGET  ART. 10.02.03</t>
  </si>
  <si>
    <t>BUGET  ART. 20.02</t>
  </si>
  <si>
    <t>BUGET  ART.  20.30.03</t>
  </si>
  <si>
    <t>BUGET  ART.71.01.02</t>
  </si>
  <si>
    <t>Total articol bugetar 20.15</t>
  </si>
  <si>
    <t>Total articol bugetar 71.01.02</t>
  </si>
  <si>
    <t>Tipul si obiectul contractului de achizitie publica</t>
  </si>
  <si>
    <t>Bugetul de stat</t>
  </si>
  <si>
    <t>Online</t>
  </si>
  <si>
    <t>Licitatie deschisa</t>
  </si>
  <si>
    <t>Procedura simplificata</t>
  </si>
  <si>
    <t>Offline</t>
  </si>
  <si>
    <t>Trim II</t>
  </si>
  <si>
    <t>BUGET  ART.  20.06.02</t>
  </si>
  <si>
    <t xml:space="preserve">Servicii de transport aerian necesare însoțirii cetățenilor extrădați- acord-cadru </t>
  </si>
  <si>
    <t>604000000-2</t>
  </si>
  <si>
    <t>Total articol bugetar 20.01.09</t>
  </si>
  <si>
    <t>30125100-2</t>
  </si>
  <si>
    <t>35000000-4</t>
  </si>
  <si>
    <t>BUGET  ART. 20.15</t>
  </si>
  <si>
    <t>34151000-0</t>
  </si>
  <si>
    <t>Chestor de poliţie</t>
  </si>
  <si>
    <t xml:space="preserve">    DIRECTOR DIRECTIA FINANCIARA</t>
  </si>
  <si>
    <t>ÎNTOCMIT</t>
  </si>
  <si>
    <t>35300000-6</t>
  </si>
  <si>
    <t xml:space="preserve">Acord -cadru servicii de service auto </t>
  </si>
  <si>
    <t>50112000-3</t>
  </si>
  <si>
    <t>Trim I</t>
  </si>
  <si>
    <t xml:space="preserve">Servicii de transport aerian pentru personalul Politiei Romane-acord-cadru </t>
  </si>
  <si>
    <t>Trim III</t>
  </si>
  <si>
    <t>Consolidarea turnului metalic de comunicații 120 m. înălțime,
amplasat la sediul I.G.P.R. din șos. Ștefan cel Mare nr. 13, sector 2, București</t>
  </si>
  <si>
    <t>45223210-1</t>
  </si>
  <si>
    <t>Licitație deschisă</t>
  </si>
  <si>
    <t>Trim. III</t>
  </si>
  <si>
    <t xml:space="preserve">INSPECTOR GENERAL </t>
  </si>
  <si>
    <t>Benone- Marian MATEI</t>
  </si>
  <si>
    <t>45453000-7</t>
  </si>
  <si>
    <t>BUGET  ART.71.01.01</t>
  </si>
  <si>
    <t>Total articol bugetar 71.01.01</t>
  </si>
  <si>
    <t>BUGET  ART.71.01.30</t>
  </si>
  <si>
    <t>Total articol bugetar 71.01.30</t>
  </si>
  <si>
    <t>Dezvoltare si implementare sistem ECRIS-TCN</t>
  </si>
  <si>
    <t xml:space="preserve">72212610-8 </t>
  </si>
  <si>
    <t>BUGET  ART. 20.01.30</t>
  </si>
  <si>
    <t>Total articol bugetar 20.01.30</t>
  </si>
  <si>
    <t>Acord cadru de furnizare consumabile pentru echipamentele de multiplicat din dotarea I.G.P.R</t>
  </si>
  <si>
    <t>BUGET  ART. 20.01.09</t>
  </si>
  <si>
    <t>50412000-6</t>
  </si>
  <si>
    <t>Negociere fara publicare prealabila a unui anunt de participare</t>
  </si>
  <si>
    <t>Buget de stat</t>
  </si>
  <si>
    <t>Servicii de asigurare răspundere civilă auto</t>
  </si>
  <si>
    <t xml:space="preserve">66514110-0 </t>
  </si>
  <si>
    <t>Trim I  2022</t>
  </si>
  <si>
    <t>Trim IV 2021</t>
  </si>
  <si>
    <t>Sisteme de simulare a conducerii motocicletelor pentru antrenamentul, examinarea și evaluarea polițiștilor</t>
  </si>
  <si>
    <t>Trim. II 2022</t>
  </si>
  <si>
    <t>Trim. IV 2021</t>
  </si>
  <si>
    <t xml:space="preserve">Acord-cadru de furnizare- echipament din componența uniformei de poliție   </t>
  </si>
  <si>
    <t>Trim. I   2022</t>
  </si>
  <si>
    <t>Trim I   2022</t>
  </si>
  <si>
    <t>Trim IV   2021</t>
  </si>
  <si>
    <t>Chestor principal de poliţie</t>
  </si>
  <si>
    <t xml:space="preserve">PROGRAMUL ANUAL AL ACHIZIȚIILOR PUBLICE PENTRU ANUL 2022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</si>
  <si>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ACHIZITII PENTRU 2022</t>
  </si>
  <si>
    <t xml:space="preserve">Acord- cadru de prestare servicii mentenanță pentru upgrade-ul tehnologic la Sistemul portabil de monitorizare a telefoanelor mobile  </t>
  </si>
  <si>
    <t>MARGARIT ALEXANDRA</t>
  </si>
  <si>
    <t xml:space="preserve">48000000-8 </t>
  </si>
  <si>
    <t>Dialog competitiv</t>
  </si>
  <si>
    <t xml:space="preserve">Lucrări de reparatii curente pentru 3 imobile I.G.P.R </t>
  </si>
  <si>
    <t xml:space="preserve">Lucrări de reparaţii curente şi amenajări interioare a trei laboratoare din cadrul I.N.C </t>
  </si>
  <si>
    <t xml:space="preserve">45453000-7 </t>
  </si>
  <si>
    <t>Complet pătrundere și intervenție- 44 cpl.</t>
  </si>
  <si>
    <t>43328100-9</t>
  </si>
  <si>
    <t>Trim. I</t>
  </si>
  <si>
    <t xml:space="preserve">Trim. II </t>
  </si>
  <si>
    <t>Acord-cadru de furnizare grenade de consternare</t>
  </si>
  <si>
    <t>35331300-3</t>
  </si>
  <si>
    <t>1.008.000,00</t>
  </si>
  <si>
    <t>Licitație restrânsă</t>
  </si>
  <si>
    <t>Buget</t>
  </si>
  <si>
    <t>Trim. II</t>
  </si>
  <si>
    <t>BUGET  ART.  20.05.01</t>
  </si>
  <si>
    <t xml:space="preserve">Echipament de protecţie pentru executarea în siguranţă a misiunilor specific de intervenţie
</t>
  </si>
  <si>
    <t>Lucrări de reparații curente la fațadele corpului B de clădire- sediul I.G.P.R din șos. Ștefan cel Mare</t>
  </si>
  <si>
    <t xml:space="preserve">Trim I   </t>
  </si>
  <si>
    <t xml:space="preserve">Trim II   </t>
  </si>
  <si>
    <t>Acord-cadru de furnizare 15.000 buc. bastoane telescopice</t>
  </si>
  <si>
    <t xml:space="preserve">Lucrări de reparatii curente pentru 2 imobile I.G.P.R </t>
  </si>
  <si>
    <t>Lucrări de reparatii curente și igienizare la sala și garajele din cadrul imobilului- bld. Aviatorilor- IG.P.R</t>
  </si>
  <si>
    <t>Anulată</t>
  </si>
  <si>
    <t xml:space="preserve"> DRAGNEA MARIUS</t>
  </si>
  <si>
    <t xml:space="preserve"> 34114200-1 34136000-9      34410000-4</t>
  </si>
  <si>
    <t>ROG APROBAȚI,</t>
  </si>
  <si>
    <t xml:space="preserve"> ADJUNCT AL INSPECTORULUI GENERAL</t>
  </si>
  <si>
    <t>35300000-7</t>
  </si>
  <si>
    <t xml:space="preserve">Acord-cadru de furnizare 300 de autospeciale </t>
  </si>
  <si>
    <t>34114200-1</t>
  </si>
  <si>
    <t>Trim. IV</t>
  </si>
  <si>
    <t>Agent principal de politie</t>
  </si>
  <si>
    <t>Acord-cadru de furnizare dispozitive mobile și accesorii- 6000 buc.</t>
  </si>
  <si>
    <t>30237450-8</t>
  </si>
  <si>
    <t xml:space="preserve">Produse software (servicii de relicențiere update suport mentenanță upgrade pentru aplicația informatică Ufed4PC Ultimate (inclusiv Phone Detective și Physical Analyzer) cu capabilități Premium Enterprise </t>
  </si>
  <si>
    <t>Sistem de supraveghere și monitorizare LPR</t>
  </si>
  <si>
    <t>Comisar de poliție</t>
  </si>
  <si>
    <t>MAREȘ LUCIAN</t>
  </si>
  <si>
    <t>38115100-5</t>
  </si>
  <si>
    <t>Acord-cadru de furnizare cinemometre lidar- 600 cpl.</t>
  </si>
  <si>
    <t>Total articol bugetar 20.01.03</t>
  </si>
  <si>
    <t>30233310-7</t>
  </si>
  <si>
    <t xml:space="preserve"> Dispozitive mobile biometrice pentru verificarea identității persoanelor     (100 buc)</t>
  </si>
  <si>
    <t xml:space="preserve">30213100-6 30232110-8     </t>
  </si>
  <si>
    <t xml:space="preserve">Echipamente de calcul de resortul IT&amp;C( Stații de lucru portabile și multifuncționale)
</t>
  </si>
  <si>
    <t>Acord-cadru de furnizare-chipament din componenta  uniformei de politie - cravată, costum termic, mănuși din piele, mănuși, pulover (bărbați/femei)</t>
  </si>
  <si>
    <t>Acord-cadru de furnizare autovehicule de poliție ( reluat 12 loturi)</t>
  </si>
  <si>
    <t>Comisar șef de poliție</t>
  </si>
  <si>
    <t>LINȚĂ ȘTEFAN ANDREI</t>
  </si>
  <si>
    <t>BUGET  ART. 20.01.03</t>
  </si>
  <si>
    <t>Furnizare gaze naturale la nivelul imobilelor I.G.P.R.</t>
  </si>
  <si>
    <t>09123000-7</t>
  </si>
  <si>
    <t>Acord-cadru de furnizare complet-toc pistol, lanternă cu prindere pe pistol și port încărcător</t>
  </si>
  <si>
    <t>35200000-0</t>
  </si>
  <si>
    <t>Licitatie restransă</t>
  </si>
  <si>
    <t>Acord-cadru sistem integrat de monitorizare</t>
  </si>
  <si>
    <t>38112100-4</t>
  </si>
  <si>
    <t>Lucrări de execuţie pentru realizarea obiectivului de investiţii Modernizarea instalatiei de ventilare-exhaustare-tratare a aerului viciat, a iluminatului interior sţi automatizarea sistemului de aducere şi monitorizare ţinte din incinta Poligonului de tragere cu pistolul amplasat la subsolul clădirii corp B151-sediul I.G.P.R, Şos. Ştefan cel Mare, nr. 13, sector 2, Bucureşti</t>
  </si>
  <si>
    <t>45000000-7</t>
  </si>
  <si>
    <t>Lucrări de reparații curente și igienizare necesare pentru imobilul I.G.P.R. situat în strada Străulești nr. 38, sector 1, București</t>
  </si>
  <si>
    <t xml:space="preserve">Acord cadru de furnizare -costum de protecţie, ghete de antrenament şi scurtă de iarnă, necesare desfăşurării activităţilor de pregătire profesională de la nivelul structurilor teritoriale 
</t>
  </si>
  <si>
    <t>18143000-3</t>
  </si>
  <si>
    <t>Scut de protecție antiglonț</t>
  </si>
  <si>
    <t>35812300-2</t>
  </si>
  <si>
    <t>Licitație deschisă accelerată</t>
  </si>
  <si>
    <t>Trimestrul III</t>
  </si>
  <si>
    <t>Furnizare echipamente mecanice de forțare a căilor de acces</t>
  </si>
  <si>
    <t>42123000-7</t>
  </si>
  <si>
    <t>Trimestrul IV</t>
  </si>
  <si>
    <t>Sistem Informatic de Monitorizare Electronică (SIME) - procedura de atribuire</t>
  </si>
  <si>
    <t>Trim. III 2022</t>
  </si>
  <si>
    <t xml:space="preserve">Trim IV </t>
  </si>
  <si>
    <t xml:space="preserve">Trim IV   </t>
  </si>
  <si>
    <t xml:space="preserve">Acord -cadru servicii de service auto autovehicule aflate in afara perioadei de garantie din dotarea I.G.P.R </t>
  </si>
  <si>
    <t xml:space="preserve">Servicii de transport aerian pentru personalul Politiei Romane- acord-cadru </t>
  </si>
  <si>
    <t>13.648.829, 70</t>
  </si>
  <si>
    <t xml:space="preserve">Trim I  2023   </t>
  </si>
  <si>
    <t>Acord-cadru de furnizare autovehicule de poliție ( mașini de poliție, furgoane și motociclete)-16 loturi (13 anulate)</t>
  </si>
  <si>
    <t>48300000-1</t>
  </si>
  <si>
    <t>Trim.IV</t>
  </si>
  <si>
    <t xml:space="preserve">    SEF SERVICIU ACHIZITII PUBLICE</t>
  </si>
  <si>
    <t xml:space="preserve">                 Comisar șef de poliţie   </t>
  </si>
  <si>
    <t xml:space="preserve">        HARABAGIU DANELUȘ IONEL</t>
  </si>
  <si>
    <t xml:space="preserve">     DIRECTOR DIRECTIA DE LOGISTICA</t>
  </si>
  <si>
    <t>Relicențiere, extindere licențe, update, suport pentru aplicațiile informatice</t>
  </si>
  <si>
    <t>Trim IV 2022</t>
  </si>
  <si>
    <t xml:space="preserve">SEF SERVICIU DECONTARI, BUGET PROPRIU </t>
  </si>
  <si>
    <t>Acord-cadru autovehicule pentru munca operativă de tip pick-up</t>
  </si>
  <si>
    <t>Trimestrul I 2023</t>
  </si>
  <si>
    <t xml:space="preserve">               Comisar sef de politie</t>
  </si>
  <si>
    <t xml:space="preserve">       MOLDOVEANU VIOLETA</t>
  </si>
  <si>
    <r>
      <rPr>
        <b/>
        <sz val="11"/>
        <rFont val="Times New Roman"/>
        <family val="1"/>
        <charset val="238"/>
      </rPr>
      <t xml:space="preserve">Nr. 463323/15/1/20.12.2022                    </t>
    </r>
    <r>
      <rPr>
        <b/>
        <sz val="11"/>
        <color rgb="FFFF0000"/>
        <rFont val="Times New Roman"/>
        <family val="1"/>
      </rPr>
      <t xml:space="preserve">  </t>
    </r>
  </si>
  <si>
    <t>Piese pentru pistoale mitralieră (sistem de ochire optic și capac de protecție al cutiei mecanismelor)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</si>
</sst>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;[Red]#,##0"/>
    <numFmt numFmtId="165" formatCode="#,##0.00;[Red]#,##0.00"/>
    <numFmt numFmtId="166" formatCode="[$€-1809]#,##0.00;[Red][$€-1809]#,##0.00"/>
  </numFmts>
  <fonts count="37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2"/>
      <color rgb="FF00B0F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name val="Calibri"/>
      <family val="2"/>
      <scheme val="minor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</font>
    <font>
      <sz val="11"/>
      <color theme="0"/>
      <name val="Calibri"/>
      <family val="2"/>
      <scheme val="minor"/>
    </font>
    <font>
      <b/>
      <sz val="12"/>
      <color theme="0"/>
      <name val="Times New Roman"/>
      <family val="1"/>
    </font>
    <font>
      <sz val="11"/>
      <color theme="0"/>
      <name val="Times New Roman"/>
      <family val="1"/>
    </font>
    <font>
      <b/>
      <u/>
      <sz val="12"/>
      <color theme="1"/>
      <name val="Times New Roman"/>
      <family val="1"/>
    </font>
    <font>
      <sz val="12"/>
      <color rgb="FF000000"/>
      <name val="Times New Roman"/>
      <family val="1"/>
      <charset val="238"/>
    </font>
    <font>
      <b/>
      <sz val="11"/>
      <color theme="0"/>
      <name val="Times New Roman"/>
      <family val="1"/>
    </font>
    <font>
      <b/>
      <i/>
      <u/>
      <sz val="11"/>
      <color theme="0"/>
      <name val="Times New Roman"/>
      <family val="1"/>
    </font>
    <font>
      <i/>
      <sz val="11"/>
      <color theme="0"/>
      <name val="Times New Roman"/>
      <family val="1"/>
    </font>
    <font>
      <i/>
      <sz val="12"/>
      <color theme="0"/>
      <name val="Times New Roman"/>
      <family val="1"/>
    </font>
    <font>
      <b/>
      <u/>
      <sz val="12"/>
      <color theme="0"/>
      <name val="Times New Roman"/>
      <family val="1"/>
    </font>
    <font>
      <b/>
      <u/>
      <sz val="14"/>
      <color theme="0"/>
      <name val="Times New Roman"/>
      <family val="1"/>
    </font>
    <font>
      <b/>
      <sz val="14"/>
      <color theme="0"/>
      <name val="Times New Roman"/>
      <family val="1"/>
    </font>
    <font>
      <i/>
      <sz val="14"/>
      <color theme="0"/>
      <name val="Times New Roman"/>
      <family val="1"/>
    </font>
    <font>
      <b/>
      <sz val="11"/>
      <color theme="0"/>
      <name val="Times New Roman"/>
      <family val="1"/>
      <charset val="238"/>
    </font>
    <font>
      <sz val="11"/>
      <color theme="0"/>
      <name val="Times New Roman"/>
      <family val="1"/>
      <charset val="238"/>
    </font>
    <font>
      <i/>
      <sz val="11"/>
      <color theme="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0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center"/>
    </xf>
    <xf numFmtId="0" fontId="1" fillId="0" borderId="0" xfId="0" applyFont="1" applyFill="1" applyBorder="1" applyAlignment="1">
      <alignment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3" fontId="8" fillId="0" borderId="0" xfId="0" applyNumberFormat="1" applyFont="1" applyBorder="1" applyAlignment="1">
      <alignment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0" xfId="0" applyFont="1"/>
    <xf numFmtId="0" fontId="11" fillId="2" borderId="1" xfId="0" applyFont="1" applyFill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11" fillId="0" borderId="2" xfId="0" applyFont="1" applyBorder="1" applyAlignment="1">
      <alignment horizontal="center" vertical="center" wrapText="1"/>
    </xf>
    <xf numFmtId="0" fontId="15" fillId="0" borderId="0" xfId="0" applyFont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164" fontId="9" fillId="0" borderId="2" xfId="0" applyNumberFormat="1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3" fillId="5" borderId="1" xfId="0" applyNumberFormat="1" applyFont="1" applyFill="1" applyBorder="1" applyAlignment="1">
      <alignment horizontal="center" vertical="center" wrapText="1"/>
    </xf>
    <xf numFmtId="165" fontId="9" fillId="4" borderId="1" xfId="0" applyNumberFormat="1" applyFont="1" applyFill="1" applyBorder="1" applyAlignment="1">
      <alignment horizontal="center" vertical="center" wrapText="1"/>
    </xf>
    <xf numFmtId="165" fontId="9" fillId="5" borderId="1" xfId="0" applyNumberFormat="1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4" fontId="13" fillId="5" borderId="5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4" fontId="13" fillId="4" borderId="3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" fontId="9" fillId="5" borderId="4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4" fontId="9" fillId="5" borderId="1" xfId="0" applyNumberFormat="1" applyFont="1" applyFill="1" applyBorder="1" applyAlignment="1">
      <alignment horizontal="center" vertical="center" wrapText="1"/>
    </xf>
    <xf numFmtId="165" fontId="13" fillId="5" borderId="1" xfId="0" applyNumberFormat="1" applyFont="1" applyFill="1" applyBorder="1" applyAlignment="1">
      <alignment horizontal="center" vertical="center" wrapText="1"/>
    </xf>
    <xf numFmtId="4" fontId="13" fillId="5" borderId="4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4" fontId="13" fillId="5" borderId="7" xfId="0" applyNumberFormat="1" applyFont="1" applyFill="1" applyBorder="1" applyAlignment="1">
      <alignment horizontal="center" vertical="center" wrapText="1"/>
    </xf>
    <xf numFmtId="164" fontId="10" fillId="2" borderId="2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4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11" fillId="0" borderId="5" xfId="0" applyFont="1" applyBorder="1" applyAlignment="1">
      <alignment horizontal="center" vertical="center"/>
    </xf>
    <xf numFmtId="4" fontId="11" fillId="0" borderId="5" xfId="0" applyNumberFormat="1" applyFont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4" fontId="13" fillId="4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65" fontId="17" fillId="2" borderId="1" xfId="0" applyNumberFormat="1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6" fontId="1" fillId="0" borderId="0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65" fontId="1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1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/>
    </xf>
    <xf numFmtId="165" fontId="11" fillId="0" borderId="6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164" fontId="17" fillId="2" borderId="2" xfId="0" applyNumberFormat="1" applyFont="1" applyFill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10" fillId="2" borderId="5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5" fontId="10" fillId="4" borderId="1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/>
    </xf>
    <xf numFmtId="164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top" wrapText="1"/>
    </xf>
    <xf numFmtId="3" fontId="11" fillId="0" borderId="6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49" fontId="24" fillId="0" borderId="0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25" fillId="0" borderId="1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164" fontId="11" fillId="0" borderId="6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49" fontId="29" fillId="0" borderId="0" xfId="0" applyNumberFormat="1" applyFont="1" applyFill="1" applyBorder="1" applyAlignment="1">
      <alignment horizontal="center" vertical="center" wrapText="1"/>
    </xf>
    <xf numFmtId="49" fontId="30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29" fillId="0" borderId="0" xfId="0" applyFont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9" fillId="3" borderId="0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8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13" fillId="4" borderId="1" xfId="0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33" fillId="0" borderId="0" xfId="0" applyFont="1" applyFill="1" applyAlignment="1">
      <alignment horizontal="center" vertical="center" wrapText="1"/>
    </xf>
    <xf numFmtId="0" fontId="29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6" fillId="0" borderId="0" xfId="0" applyFont="1" applyFill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8" fillId="0" borderId="0" xfId="0" applyFont="1" applyFill="1" applyAlignment="1">
      <alignment horizontal="center" vertical="center" wrapText="1"/>
    </xf>
    <xf numFmtId="0" fontId="28" fillId="2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center" vertical="center" wrapText="1"/>
    </xf>
    <xf numFmtId="0" fontId="22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horizontal="left" vertical="center"/>
    </xf>
    <xf numFmtId="0" fontId="21" fillId="0" borderId="0" xfId="0" applyFont="1" applyBorder="1"/>
    <xf numFmtId="0" fontId="21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Border="1"/>
    <xf numFmtId="0" fontId="34" fillId="0" borderId="0" xfId="0" applyFont="1" applyBorder="1" applyAlignment="1">
      <alignment horizontal="right"/>
    </xf>
    <xf numFmtId="0" fontId="35" fillId="0" borderId="0" xfId="0" applyFont="1" applyBorder="1"/>
    <xf numFmtId="0" fontId="26" fillId="2" borderId="0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vertical="center"/>
    </xf>
    <xf numFmtId="0" fontId="36" fillId="0" borderId="0" xfId="0" applyFont="1" applyAlignment="1">
      <alignment horizontal="center" vertical="top"/>
    </xf>
    <xf numFmtId="0" fontId="36" fillId="0" borderId="0" xfId="0" applyFont="1" applyAlignment="1">
      <alignment horizontal="center" vertical="center"/>
    </xf>
    <xf numFmtId="0" fontId="26" fillId="2" borderId="0" xfId="0" applyFont="1" applyFill="1" applyAlignment="1">
      <alignment horizontal="center"/>
    </xf>
    <xf numFmtId="0" fontId="26" fillId="2" borderId="0" xfId="0" applyFont="1" applyFill="1" applyAlignment="1">
      <alignment horizontal="left" vertical="center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FF"/>
      <color rgb="FFCCCCFF"/>
      <color rgb="FFCCFF66"/>
      <color rgb="FF819F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5"/>
  <sheetViews>
    <sheetView tabSelected="1" view="pageBreakPreview" topLeftCell="A91" zoomScaleNormal="100" zoomScaleSheetLayoutView="100" workbookViewId="0">
      <selection activeCell="V102" sqref="V102"/>
    </sheetView>
  </sheetViews>
  <sheetFormatPr defaultRowHeight="15" x14ac:dyDescent="0.25"/>
  <cols>
    <col min="1" max="1" width="5.5703125" customWidth="1"/>
    <col min="2" max="2" width="38" customWidth="1"/>
    <col min="3" max="3" width="16" customWidth="1"/>
    <col min="4" max="4" width="19.140625" customWidth="1"/>
    <col min="5" max="5" width="14.140625" customWidth="1"/>
    <col min="6" max="6" width="11.42578125" customWidth="1"/>
    <col min="7" max="7" width="13.28515625" customWidth="1"/>
    <col min="8" max="8" width="10.7109375" customWidth="1"/>
    <col min="9" max="9" width="12" customWidth="1"/>
    <col min="10" max="10" width="9.7109375" customWidth="1"/>
    <col min="11" max="16" width="9.140625" hidden="1" customWidth="1"/>
    <col min="17" max="17" width="13" customWidth="1"/>
  </cols>
  <sheetData>
    <row r="1" spans="1:14" ht="15" customHeight="1" x14ac:dyDescent="0.25">
      <c r="A1" s="185" t="s">
        <v>0</v>
      </c>
      <c r="B1" s="186"/>
      <c r="C1" s="186"/>
      <c r="D1" s="1"/>
      <c r="E1" s="2"/>
      <c r="F1" s="3"/>
      <c r="G1" s="3"/>
      <c r="H1" s="4"/>
      <c r="I1" s="4"/>
    </row>
    <row r="2" spans="1:14" ht="15" customHeight="1" x14ac:dyDescent="0.25">
      <c r="A2" s="187" t="s">
        <v>1</v>
      </c>
      <c r="B2" s="187"/>
      <c r="C2" s="187"/>
      <c r="D2" s="205" t="s">
        <v>2</v>
      </c>
      <c r="E2" s="205"/>
      <c r="F2" s="205"/>
      <c r="G2" s="205"/>
      <c r="H2" s="205"/>
      <c r="I2" s="205"/>
    </row>
    <row r="3" spans="1:14" ht="15" customHeight="1" x14ac:dyDescent="0.25">
      <c r="A3" s="179" t="s">
        <v>3</v>
      </c>
      <c r="B3" s="179"/>
      <c r="C3" s="179"/>
      <c r="D3" s="206" t="s">
        <v>58</v>
      </c>
      <c r="E3" s="206"/>
      <c r="F3" s="206"/>
      <c r="G3" s="206"/>
      <c r="H3" s="206"/>
      <c r="I3" s="206"/>
    </row>
    <row r="4" spans="1:14" ht="24" customHeight="1" x14ac:dyDescent="0.25">
      <c r="A4" s="191" t="s">
        <v>182</v>
      </c>
      <c r="B4" s="192"/>
      <c r="C4" s="39"/>
      <c r="D4" s="207" t="s">
        <v>85</v>
      </c>
      <c r="E4" s="207"/>
      <c r="F4" s="207"/>
      <c r="G4" s="207"/>
      <c r="H4" s="207"/>
      <c r="I4" s="207"/>
    </row>
    <row r="5" spans="1:14" ht="27.75" customHeight="1" x14ac:dyDescent="0.25">
      <c r="B5" s="188"/>
      <c r="C5" s="188"/>
      <c r="D5" s="206" t="s">
        <v>59</v>
      </c>
      <c r="E5" s="206"/>
      <c r="F5" s="206"/>
      <c r="G5" s="206"/>
      <c r="H5" s="206"/>
      <c r="I5" s="206"/>
    </row>
    <row r="6" spans="1:14" ht="15.75" x14ac:dyDescent="0.25">
      <c r="A6" s="120"/>
      <c r="B6" s="171"/>
      <c r="C6" s="171"/>
      <c r="D6" s="208"/>
      <c r="E6" s="209"/>
      <c r="F6" s="209"/>
      <c r="G6" s="209"/>
      <c r="H6" s="209"/>
      <c r="I6" s="209"/>
    </row>
    <row r="7" spans="1:14" ht="15" customHeight="1" x14ac:dyDescent="0.25">
      <c r="A7" s="154"/>
      <c r="B7" s="172" t="s">
        <v>116</v>
      </c>
      <c r="C7" s="173"/>
      <c r="D7" s="68"/>
      <c r="E7" s="122"/>
      <c r="F7" s="122"/>
      <c r="G7" s="122"/>
      <c r="H7" s="122"/>
      <c r="I7" s="122"/>
    </row>
    <row r="8" spans="1:14" x14ac:dyDescent="0.25">
      <c r="A8" s="154"/>
      <c r="B8" s="171" t="s">
        <v>117</v>
      </c>
      <c r="C8" s="171"/>
      <c r="D8" s="161"/>
      <c r="E8" s="123"/>
      <c r="F8" s="123"/>
      <c r="G8" s="123"/>
      <c r="H8" s="123"/>
      <c r="I8" s="123"/>
    </row>
    <row r="9" spans="1:14" ht="15" customHeight="1" x14ac:dyDescent="0.25">
      <c r="A9" s="154"/>
      <c r="B9" s="174" t="s">
        <v>138</v>
      </c>
      <c r="C9" s="175"/>
      <c r="D9" s="162"/>
      <c r="E9" s="5"/>
      <c r="F9" s="127"/>
      <c r="G9" s="127"/>
      <c r="H9" s="127"/>
      <c r="I9" s="127"/>
      <c r="J9" s="7"/>
      <c r="K9" s="7"/>
      <c r="L9" s="7"/>
      <c r="M9" s="7"/>
      <c r="N9" s="7"/>
    </row>
    <row r="10" spans="1:14" ht="22.5" customHeight="1" x14ac:dyDescent="0.25">
      <c r="A10" s="120"/>
      <c r="B10" s="176" t="s">
        <v>139</v>
      </c>
      <c r="C10" s="176"/>
      <c r="D10" s="124"/>
      <c r="F10" s="121"/>
      <c r="G10" s="121"/>
      <c r="H10" s="121"/>
      <c r="I10" s="121"/>
    </row>
    <row r="11" spans="1:14" ht="15.75" x14ac:dyDescent="0.25">
      <c r="B11" s="177"/>
      <c r="C11" s="177"/>
      <c r="D11" s="125"/>
      <c r="F11" s="126"/>
      <c r="G11" s="126"/>
      <c r="H11" s="126"/>
      <c r="I11" s="126"/>
    </row>
    <row r="12" spans="1:14" ht="15.75" x14ac:dyDescent="0.25">
      <c r="B12" s="189"/>
      <c r="C12" s="189"/>
      <c r="D12" s="189"/>
    </row>
    <row r="13" spans="1:14" x14ac:dyDescent="0.25">
      <c r="B13" s="24"/>
      <c r="C13" s="24"/>
      <c r="D13" s="24"/>
    </row>
    <row r="14" spans="1:14" x14ac:dyDescent="0.25">
      <c r="A14" s="6"/>
      <c r="B14" s="32"/>
      <c r="C14" s="35"/>
      <c r="D14" s="36"/>
      <c r="E14" s="32"/>
      <c r="F14" s="32"/>
      <c r="G14" s="32"/>
      <c r="H14" s="34"/>
      <c r="I14" s="34"/>
    </row>
    <row r="15" spans="1:14" ht="39" customHeight="1" x14ac:dyDescent="0.25">
      <c r="A15" s="2"/>
      <c r="B15" s="190" t="s">
        <v>86</v>
      </c>
      <c r="C15" s="190"/>
      <c r="D15" s="190"/>
      <c r="E15" s="190"/>
      <c r="F15" s="190"/>
      <c r="G15" s="190"/>
      <c r="H15" s="190"/>
      <c r="I15" s="190"/>
    </row>
    <row r="16" spans="1:14" ht="21.75" customHeight="1" x14ac:dyDescent="0.25">
      <c r="A16" s="2"/>
      <c r="B16" s="190" t="s">
        <v>4</v>
      </c>
      <c r="C16" s="190"/>
      <c r="D16" s="190"/>
      <c r="E16" s="190"/>
      <c r="F16" s="190"/>
      <c r="G16" s="190"/>
      <c r="H16" s="190"/>
      <c r="I16" s="190"/>
    </row>
    <row r="17" spans="1:11" x14ac:dyDescent="0.25">
      <c r="A17" s="2"/>
      <c r="B17" s="33"/>
      <c r="C17" s="33"/>
      <c r="D17" s="190"/>
      <c r="E17" s="190"/>
      <c r="F17" s="190"/>
      <c r="G17" s="33"/>
      <c r="H17" s="33"/>
      <c r="I17" s="33"/>
    </row>
    <row r="18" spans="1:11" x14ac:dyDescent="0.25">
      <c r="A18" s="2"/>
      <c r="B18" s="16"/>
      <c r="C18" s="16"/>
      <c r="D18" s="16"/>
      <c r="E18" s="16"/>
      <c r="F18" s="16"/>
      <c r="G18" s="16"/>
      <c r="H18" s="16"/>
      <c r="I18" s="16"/>
    </row>
    <row r="19" spans="1:11" ht="39.75" customHeight="1" x14ac:dyDescent="0.25">
      <c r="A19" s="52"/>
      <c r="B19" s="180" t="s">
        <v>87</v>
      </c>
      <c r="C19" s="180"/>
      <c r="D19" s="180"/>
      <c r="E19" s="180"/>
      <c r="F19" s="180"/>
      <c r="G19" s="180"/>
      <c r="H19" s="180"/>
      <c r="I19" s="180"/>
      <c r="J19" s="10"/>
    </row>
    <row r="20" spans="1:11" ht="6" customHeight="1" x14ac:dyDescent="0.25">
      <c r="A20" s="52"/>
      <c r="B20" s="53"/>
      <c r="C20" s="53"/>
      <c r="D20" s="53"/>
      <c r="E20" s="19"/>
      <c r="F20" s="19"/>
      <c r="G20" s="19"/>
      <c r="H20" s="54"/>
      <c r="I20" s="54"/>
      <c r="J20" s="10"/>
    </row>
    <row r="21" spans="1:11" ht="56.25" customHeight="1" x14ac:dyDescent="0.25">
      <c r="A21" s="12" t="s">
        <v>22</v>
      </c>
      <c r="B21" s="12" t="s">
        <v>30</v>
      </c>
      <c r="C21" s="44" t="s">
        <v>5</v>
      </c>
      <c r="D21" s="15" t="s">
        <v>6</v>
      </c>
      <c r="E21" s="12" t="s">
        <v>7</v>
      </c>
      <c r="F21" s="8" t="s">
        <v>8</v>
      </c>
      <c r="G21" s="8" t="s">
        <v>9</v>
      </c>
      <c r="H21" s="12" t="s">
        <v>10</v>
      </c>
      <c r="I21" s="12" t="s">
        <v>11</v>
      </c>
      <c r="J21" s="13"/>
    </row>
    <row r="22" spans="1:11" ht="34.5" customHeight="1" x14ac:dyDescent="0.25">
      <c r="A22" s="55"/>
      <c r="B22" s="56" t="s">
        <v>24</v>
      </c>
      <c r="C22" s="46">
        <v>77882380</v>
      </c>
      <c r="D22" s="46">
        <f>C22/1.19</f>
        <v>65447378.15126051</v>
      </c>
      <c r="E22" s="204" t="s">
        <v>23</v>
      </c>
      <c r="F22" s="204"/>
      <c r="G22" s="204"/>
      <c r="H22" s="204"/>
      <c r="I22" s="204"/>
    </row>
    <row r="23" spans="1:11" ht="65.25" customHeight="1" x14ac:dyDescent="0.25">
      <c r="A23" s="43">
        <v>1</v>
      </c>
      <c r="B23" s="45" t="s">
        <v>81</v>
      </c>
      <c r="C23" s="38" t="s">
        <v>48</v>
      </c>
      <c r="D23" s="108">
        <v>44547178.640000001</v>
      </c>
      <c r="E23" s="20" t="s">
        <v>33</v>
      </c>
      <c r="F23" s="21" t="s">
        <v>15</v>
      </c>
      <c r="G23" s="17" t="s">
        <v>18</v>
      </c>
      <c r="H23" s="21" t="s">
        <v>16</v>
      </c>
      <c r="I23" s="21" t="s">
        <v>36</v>
      </c>
      <c r="J23" s="14"/>
      <c r="K23" s="14"/>
    </row>
    <row r="24" spans="1:11" ht="77.25" customHeight="1" x14ac:dyDescent="0.25">
      <c r="A24" s="17">
        <v>2</v>
      </c>
      <c r="B24" s="110" t="s">
        <v>81</v>
      </c>
      <c r="C24" s="110" t="s">
        <v>21</v>
      </c>
      <c r="D24" s="37">
        <v>134894957.97999999</v>
      </c>
      <c r="E24" s="20" t="s">
        <v>33</v>
      </c>
      <c r="F24" s="21" t="s">
        <v>15</v>
      </c>
      <c r="G24" s="17" t="s">
        <v>18</v>
      </c>
      <c r="H24" s="21" t="s">
        <v>16</v>
      </c>
      <c r="I24" s="21" t="s">
        <v>36</v>
      </c>
      <c r="J24" s="14"/>
      <c r="K24" s="14"/>
    </row>
    <row r="25" spans="1:11" ht="75" customHeight="1" x14ac:dyDescent="0.25">
      <c r="A25" s="17">
        <v>3</v>
      </c>
      <c r="B25" s="110" t="s">
        <v>81</v>
      </c>
      <c r="C25" s="110" t="s">
        <v>21</v>
      </c>
      <c r="D25" s="37">
        <v>101141176.47</v>
      </c>
      <c r="E25" s="20" t="s">
        <v>33</v>
      </c>
      <c r="F25" s="21" t="s">
        <v>15</v>
      </c>
      <c r="G25" s="17" t="s">
        <v>18</v>
      </c>
      <c r="H25" s="21" t="s">
        <v>16</v>
      </c>
      <c r="I25" s="21" t="s">
        <v>36</v>
      </c>
      <c r="J25" s="14"/>
      <c r="K25" s="14"/>
    </row>
    <row r="26" spans="1:11" ht="69" customHeight="1" x14ac:dyDescent="0.25">
      <c r="A26" s="17">
        <v>4</v>
      </c>
      <c r="B26" s="110" t="s">
        <v>81</v>
      </c>
      <c r="C26" s="110" t="s">
        <v>21</v>
      </c>
      <c r="D26" s="37">
        <v>147359840</v>
      </c>
      <c r="E26" s="20" t="s">
        <v>33</v>
      </c>
      <c r="F26" s="21" t="s">
        <v>15</v>
      </c>
      <c r="G26" s="17" t="s">
        <v>18</v>
      </c>
      <c r="H26" s="21" t="s">
        <v>16</v>
      </c>
      <c r="I26" s="21" t="s">
        <v>36</v>
      </c>
      <c r="J26" s="14"/>
      <c r="K26" s="14"/>
    </row>
    <row r="27" spans="1:11" ht="78.75" customHeight="1" x14ac:dyDescent="0.25">
      <c r="A27" s="17">
        <v>5</v>
      </c>
      <c r="B27" s="110" t="s">
        <v>81</v>
      </c>
      <c r="C27" s="110" t="s">
        <v>21</v>
      </c>
      <c r="D27" s="37">
        <v>266066387</v>
      </c>
      <c r="E27" s="20" t="s">
        <v>33</v>
      </c>
      <c r="F27" s="21" t="s">
        <v>15</v>
      </c>
      <c r="G27" s="17" t="s">
        <v>18</v>
      </c>
      <c r="H27" s="21" t="s">
        <v>16</v>
      </c>
      <c r="I27" s="21" t="s">
        <v>36</v>
      </c>
      <c r="J27" s="14"/>
      <c r="K27" s="14"/>
    </row>
    <row r="28" spans="1:11" ht="84" customHeight="1" x14ac:dyDescent="0.25">
      <c r="A28" s="140">
        <v>6</v>
      </c>
      <c r="B28" s="135" t="s">
        <v>136</v>
      </c>
      <c r="C28" s="143" t="s">
        <v>21</v>
      </c>
      <c r="D28" s="143">
        <v>22882730</v>
      </c>
      <c r="E28" s="20" t="s">
        <v>33</v>
      </c>
      <c r="F28" s="21" t="s">
        <v>15</v>
      </c>
      <c r="G28" s="134" t="s">
        <v>18</v>
      </c>
      <c r="H28" s="21" t="s">
        <v>53</v>
      </c>
      <c r="I28" s="21" t="s">
        <v>53</v>
      </c>
      <c r="J28" s="14"/>
      <c r="K28" s="14"/>
    </row>
    <row r="29" spans="1:11" ht="20.25" customHeight="1" x14ac:dyDescent="0.25">
      <c r="A29" s="181" t="s">
        <v>12</v>
      </c>
      <c r="B29" s="182"/>
      <c r="C29" s="183"/>
      <c r="D29" s="57">
        <f>SUM(D23:D28)</f>
        <v>716892270.09000003</v>
      </c>
      <c r="E29" s="184"/>
      <c r="F29" s="184"/>
      <c r="G29" s="184"/>
      <c r="H29" s="184"/>
      <c r="I29" s="184"/>
    </row>
    <row r="30" spans="1:11" ht="19.5" customHeight="1" x14ac:dyDescent="0.25">
      <c r="A30" s="144"/>
      <c r="B30" s="60" t="s">
        <v>140</v>
      </c>
      <c r="C30" s="61">
        <v>6833700</v>
      </c>
      <c r="D30" s="46">
        <f>C30/1.19</f>
        <v>5742605.042016807</v>
      </c>
      <c r="E30" s="195"/>
      <c r="F30" s="195"/>
      <c r="G30" s="195"/>
      <c r="H30" s="195"/>
      <c r="I30" s="195"/>
    </row>
    <row r="31" spans="1:11" ht="60.75" customHeight="1" x14ac:dyDescent="0.25">
      <c r="A31" s="28">
        <v>1</v>
      </c>
      <c r="B31" s="147" t="s">
        <v>141</v>
      </c>
      <c r="C31" s="28" t="s">
        <v>142</v>
      </c>
      <c r="D31" s="146">
        <v>577859.16</v>
      </c>
      <c r="E31" s="145" t="s">
        <v>72</v>
      </c>
      <c r="F31" s="21" t="s">
        <v>15</v>
      </c>
      <c r="G31" s="134" t="s">
        <v>18</v>
      </c>
      <c r="H31" s="21" t="s">
        <v>53</v>
      </c>
      <c r="I31" s="21" t="s">
        <v>53</v>
      </c>
    </row>
    <row r="32" spans="1:11" ht="24" customHeight="1" x14ac:dyDescent="0.25">
      <c r="A32" s="199" t="s">
        <v>131</v>
      </c>
      <c r="B32" s="200"/>
      <c r="C32" s="201"/>
      <c r="D32" s="47">
        <f>SUM(D31)</f>
        <v>577859.16</v>
      </c>
      <c r="E32" s="202"/>
      <c r="F32" s="203"/>
      <c r="G32" s="203"/>
      <c r="H32" s="203"/>
      <c r="I32" s="203"/>
    </row>
    <row r="33" spans="1:9" ht="35.25" customHeight="1" x14ac:dyDescent="0.25">
      <c r="A33" s="81"/>
      <c r="B33" s="60" t="s">
        <v>70</v>
      </c>
      <c r="C33" s="61">
        <v>735260</v>
      </c>
      <c r="D33" s="46">
        <f>C33/1.19</f>
        <v>617865.54621848743</v>
      </c>
      <c r="E33" s="195"/>
      <c r="F33" s="195"/>
      <c r="G33" s="195"/>
      <c r="H33" s="195"/>
      <c r="I33" s="195"/>
    </row>
    <row r="34" spans="1:9" ht="66" customHeight="1" x14ac:dyDescent="0.25">
      <c r="A34" s="82">
        <v>1</v>
      </c>
      <c r="B34" s="85" t="s">
        <v>69</v>
      </c>
      <c r="C34" s="85" t="s">
        <v>41</v>
      </c>
      <c r="D34" s="86">
        <v>740840</v>
      </c>
      <c r="E34" s="83" t="s">
        <v>33</v>
      </c>
      <c r="F34" s="20" t="s">
        <v>15</v>
      </c>
      <c r="G34" s="22" t="s">
        <v>18</v>
      </c>
      <c r="H34" s="25" t="s">
        <v>84</v>
      </c>
      <c r="I34" s="25" t="s">
        <v>76</v>
      </c>
    </row>
    <row r="35" spans="1:9" ht="25.5" customHeight="1" x14ac:dyDescent="0.25">
      <c r="A35" s="196" t="s">
        <v>40</v>
      </c>
      <c r="B35" s="196"/>
      <c r="C35" s="196"/>
      <c r="D35" s="47">
        <f>SUM(D34:D34)</f>
        <v>740840</v>
      </c>
      <c r="E35" s="195"/>
      <c r="F35" s="195"/>
      <c r="G35" s="195"/>
      <c r="H35" s="195"/>
      <c r="I35" s="195"/>
    </row>
    <row r="36" spans="1:9" ht="27" customHeight="1" x14ac:dyDescent="0.25">
      <c r="A36" s="79"/>
      <c r="B36" s="60" t="s">
        <v>67</v>
      </c>
      <c r="C36" s="61">
        <v>2361680</v>
      </c>
      <c r="D36" s="46">
        <f>C36/1.19</f>
        <v>1984605.0420168068</v>
      </c>
      <c r="E36" s="195"/>
      <c r="F36" s="195"/>
      <c r="G36" s="195"/>
      <c r="H36" s="195"/>
      <c r="I36" s="195"/>
    </row>
    <row r="37" spans="1:9" ht="36.75" customHeight="1" x14ac:dyDescent="0.25">
      <c r="A37" s="80">
        <v>1</v>
      </c>
      <c r="B37" s="18" t="s">
        <v>49</v>
      </c>
      <c r="C37" s="18" t="s">
        <v>50</v>
      </c>
      <c r="D37" s="69">
        <v>15510800</v>
      </c>
      <c r="E37" s="80" t="s">
        <v>33</v>
      </c>
      <c r="F37" s="20" t="s">
        <v>15</v>
      </c>
      <c r="G37" s="22" t="s">
        <v>18</v>
      </c>
      <c r="H37" s="25" t="s">
        <v>53</v>
      </c>
      <c r="I37" s="25" t="s">
        <v>76</v>
      </c>
    </row>
    <row r="38" spans="1:9" ht="79.5" customHeight="1" x14ac:dyDescent="0.25">
      <c r="A38" s="84">
        <v>2</v>
      </c>
      <c r="B38" s="89" t="s">
        <v>88</v>
      </c>
      <c r="C38" s="90" t="s">
        <v>71</v>
      </c>
      <c r="D38" s="87">
        <v>648000</v>
      </c>
      <c r="E38" s="88" t="s">
        <v>72</v>
      </c>
      <c r="F38" s="88" t="s">
        <v>73</v>
      </c>
      <c r="G38" s="88" t="s">
        <v>35</v>
      </c>
      <c r="H38" s="88" t="s">
        <v>17</v>
      </c>
      <c r="I38" s="88" t="s">
        <v>83</v>
      </c>
    </row>
    <row r="39" spans="1:9" ht="23.25" customHeight="1" x14ac:dyDescent="0.25">
      <c r="A39" s="196" t="s">
        <v>68</v>
      </c>
      <c r="B39" s="196"/>
      <c r="C39" s="196"/>
      <c r="D39" s="47" t="e">
        <f>SUM(D37+D38+#REF!+#REF!)</f>
        <v>#REF!</v>
      </c>
      <c r="E39" s="195"/>
      <c r="F39" s="195"/>
      <c r="G39" s="195"/>
      <c r="H39" s="195"/>
      <c r="I39" s="195"/>
    </row>
    <row r="40" spans="1:9" ht="21" customHeight="1" x14ac:dyDescent="0.25">
      <c r="A40" s="42"/>
      <c r="B40" s="60" t="s">
        <v>43</v>
      </c>
      <c r="C40" s="59">
        <v>8430440</v>
      </c>
      <c r="D40" s="48">
        <f>C40/1.19</f>
        <v>7084403.3613445377</v>
      </c>
      <c r="E40" s="195"/>
      <c r="F40" s="195"/>
      <c r="G40" s="195"/>
      <c r="H40" s="195"/>
      <c r="I40" s="195"/>
    </row>
    <row r="41" spans="1:9" ht="46.5" customHeight="1" x14ac:dyDescent="0.25">
      <c r="A41" s="113">
        <v>1</v>
      </c>
      <c r="B41" s="113" t="s">
        <v>99</v>
      </c>
      <c r="C41" s="107" t="s">
        <v>100</v>
      </c>
      <c r="D41" s="108" t="s">
        <v>101</v>
      </c>
      <c r="E41" s="112" t="s">
        <v>102</v>
      </c>
      <c r="F41" s="17" t="s">
        <v>103</v>
      </c>
      <c r="G41" s="17" t="s">
        <v>35</v>
      </c>
      <c r="H41" s="88" t="s">
        <v>51</v>
      </c>
      <c r="I41" s="88" t="s">
        <v>53</v>
      </c>
    </row>
    <row r="42" spans="1:9" ht="66.75" customHeight="1" x14ac:dyDescent="0.25">
      <c r="A42" s="128">
        <v>2</v>
      </c>
      <c r="B42" s="128" t="s">
        <v>183</v>
      </c>
      <c r="C42" s="107" t="s">
        <v>118</v>
      </c>
      <c r="D42" s="108">
        <v>1287000</v>
      </c>
      <c r="E42" s="129" t="s">
        <v>102</v>
      </c>
      <c r="F42" s="17" t="s">
        <v>103</v>
      </c>
      <c r="G42" s="17" t="s">
        <v>35</v>
      </c>
      <c r="H42" s="88" t="s">
        <v>51</v>
      </c>
      <c r="I42" s="88" t="s">
        <v>53</v>
      </c>
    </row>
    <row r="43" spans="1:9" ht="60" customHeight="1" x14ac:dyDescent="0.25">
      <c r="A43" s="96">
        <v>3</v>
      </c>
      <c r="B43" s="147" t="s">
        <v>143</v>
      </c>
      <c r="C43" s="85" t="s">
        <v>144</v>
      </c>
      <c r="D43" s="86">
        <v>28750000</v>
      </c>
      <c r="E43" s="148" t="s">
        <v>145</v>
      </c>
      <c r="F43" s="106" t="s">
        <v>103</v>
      </c>
      <c r="G43" s="106" t="s">
        <v>32</v>
      </c>
      <c r="H43" s="149" t="s">
        <v>53</v>
      </c>
      <c r="I43" s="149" t="s">
        <v>53</v>
      </c>
    </row>
    <row r="44" spans="1:9" ht="30" customHeight="1" x14ac:dyDescent="0.25">
      <c r="A44" s="199" t="s">
        <v>28</v>
      </c>
      <c r="B44" s="200"/>
      <c r="C44" s="201"/>
      <c r="D44" s="47">
        <f>SUM(D41:D42)</f>
        <v>1287000</v>
      </c>
      <c r="E44" s="40"/>
      <c r="F44" s="41"/>
      <c r="G44" s="41"/>
      <c r="H44" s="41"/>
      <c r="I44" s="41"/>
    </row>
    <row r="45" spans="1:9" ht="23.25" customHeight="1" x14ac:dyDescent="0.25">
      <c r="A45" s="58"/>
      <c r="B45" s="60" t="s">
        <v>25</v>
      </c>
      <c r="C45" s="59">
        <v>5531510</v>
      </c>
      <c r="D45" s="62">
        <f>C45/1.19</f>
        <v>4648327.7310924372</v>
      </c>
      <c r="E45" s="40"/>
      <c r="F45" s="41"/>
      <c r="G45" s="41"/>
      <c r="H45" s="41"/>
      <c r="I45" s="41"/>
    </row>
    <row r="46" spans="1:9" ht="52.5" customHeight="1" x14ac:dyDescent="0.25">
      <c r="A46" s="94">
        <v>1</v>
      </c>
      <c r="B46" s="95" t="s">
        <v>92</v>
      </c>
      <c r="C46" s="70" t="s">
        <v>60</v>
      </c>
      <c r="D46" s="104">
        <v>736884.17</v>
      </c>
      <c r="E46" s="20" t="s">
        <v>34</v>
      </c>
      <c r="F46" s="20" t="s">
        <v>15</v>
      </c>
      <c r="G46" s="88" t="s">
        <v>35</v>
      </c>
      <c r="H46" s="94" t="s">
        <v>16</v>
      </c>
      <c r="I46" s="94" t="s">
        <v>36</v>
      </c>
    </row>
    <row r="47" spans="1:9" ht="45.75" customHeight="1" x14ac:dyDescent="0.25">
      <c r="A47" s="105">
        <v>2</v>
      </c>
      <c r="B47" s="109" t="s">
        <v>93</v>
      </c>
      <c r="C47" s="107" t="s">
        <v>94</v>
      </c>
      <c r="D47" s="108">
        <v>498538.32</v>
      </c>
      <c r="E47" s="20" t="s">
        <v>34</v>
      </c>
      <c r="F47" s="20" t="s">
        <v>15</v>
      </c>
      <c r="G47" s="88" t="s">
        <v>35</v>
      </c>
      <c r="H47" s="105" t="s">
        <v>16</v>
      </c>
      <c r="I47" s="105" t="s">
        <v>53</v>
      </c>
    </row>
    <row r="48" spans="1:9" ht="45" customHeight="1" x14ac:dyDescent="0.25">
      <c r="A48" s="96">
        <v>4</v>
      </c>
      <c r="B48" s="118" t="s">
        <v>111</v>
      </c>
      <c r="C48" s="107" t="s">
        <v>60</v>
      </c>
      <c r="D48" s="104">
        <v>1316808.1399999999</v>
      </c>
      <c r="E48" s="20" t="s">
        <v>34</v>
      </c>
      <c r="F48" s="20" t="s">
        <v>15</v>
      </c>
      <c r="G48" s="88" t="s">
        <v>35</v>
      </c>
      <c r="H48" s="118" t="s">
        <v>16</v>
      </c>
      <c r="I48" s="118" t="s">
        <v>36</v>
      </c>
    </row>
    <row r="49" spans="1:9" ht="60" customHeight="1" x14ac:dyDescent="0.25">
      <c r="A49" s="96">
        <v>5</v>
      </c>
      <c r="B49" s="119" t="s">
        <v>112</v>
      </c>
      <c r="C49" s="107" t="s">
        <v>60</v>
      </c>
      <c r="D49" s="104">
        <v>1621487.4</v>
      </c>
      <c r="E49" s="20" t="s">
        <v>34</v>
      </c>
      <c r="F49" s="20" t="s">
        <v>15</v>
      </c>
      <c r="G49" s="88" t="s">
        <v>35</v>
      </c>
      <c r="H49" s="119" t="s">
        <v>16</v>
      </c>
      <c r="I49" s="119" t="s">
        <v>36</v>
      </c>
    </row>
    <row r="50" spans="1:9" ht="47.25" x14ac:dyDescent="0.25">
      <c r="A50" s="130">
        <v>6</v>
      </c>
      <c r="B50" s="109" t="s">
        <v>107</v>
      </c>
      <c r="C50" s="107" t="s">
        <v>94</v>
      </c>
      <c r="D50" s="108">
        <v>503488.08</v>
      </c>
      <c r="E50" s="20" t="s">
        <v>34</v>
      </c>
      <c r="F50" s="20" t="s">
        <v>15</v>
      </c>
      <c r="G50" s="88" t="s">
        <v>35</v>
      </c>
      <c r="H50" s="130" t="s">
        <v>36</v>
      </c>
      <c r="I50" s="130" t="s">
        <v>53</v>
      </c>
    </row>
    <row r="51" spans="1:9" ht="64.5" customHeight="1" x14ac:dyDescent="0.25">
      <c r="A51" s="96">
        <v>7</v>
      </c>
      <c r="B51" s="18" t="s">
        <v>150</v>
      </c>
      <c r="C51" s="90" t="s">
        <v>60</v>
      </c>
      <c r="D51" s="108">
        <v>179754</v>
      </c>
      <c r="E51" s="20" t="s">
        <v>34</v>
      </c>
      <c r="F51" s="20" t="s">
        <v>15</v>
      </c>
      <c r="G51" s="135" t="s">
        <v>35</v>
      </c>
      <c r="H51" s="150" t="s">
        <v>53</v>
      </c>
      <c r="I51" s="150" t="s">
        <v>53</v>
      </c>
    </row>
    <row r="52" spans="1:9" ht="65.25" customHeight="1" x14ac:dyDescent="0.25">
      <c r="A52" s="96">
        <v>8</v>
      </c>
      <c r="B52" s="18" t="s">
        <v>164</v>
      </c>
      <c r="C52" s="18" t="s">
        <v>50</v>
      </c>
      <c r="D52" s="159">
        <v>14274700</v>
      </c>
      <c r="E52" s="165" t="s">
        <v>33</v>
      </c>
      <c r="F52" s="20" t="s">
        <v>15</v>
      </c>
      <c r="G52" s="22" t="s">
        <v>18</v>
      </c>
      <c r="H52" s="135" t="s">
        <v>17</v>
      </c>
      <c r="I52" s="135" t="s">
        <v>162</v>
      </c>
    </row>
    <row r="53" spans="1:9" ht="27" customHeight="1" x14ac:dyDescent="0.25">
      <c r="A53" s="199" t="s">
        <v>19</v>
      </c>
      <c r="B53" s="200"/>
      <c r="C53" s="201"/>
      <c r="D53" s="153">
        <f>SUM(D46:D52)</f>
        <v>19131660.109999999</v>
      </c>
      <c r="E53" s="194"/>
      <c r="F53" s="194"/>
      <c r="G53" s="194"/>
      <c r="H53" s="194"/>
      <c r="I53" s="194"/>
    </row>
    <row r="54" spans="1:9" ht="26.25" customHeight="1" x14ac:dyDescent="0.25">
      <c r="A54" s="58"/>
      <c r="B54" s="60" t="s">
        <v>105</v>
      </c>
      <c r="C54" s="63">
        <v>1886430</v>
      </c>
      <c r="D54" s="46">
        <f>C54/1.19</f>
        <v>1585235.2941176472</v>
      </c>
      <c r="E54" s="114"/>
      <c r="F54" s="114"/>
      <c r="G54" s="114"/>
      <c r="H54" s="114"/>
      <c r="I54" s="114"/>
    </row>
    <row r="55" spans="1:9" ht="60.75" customHeight="1" x14ac:dyDescent="0.25">
      <c r="A55" s="90">
        <v>1</v>
      </c>
      <c r="B55" s="115" t="s">
        <v>106</v>
      </c>
      <c r="C55" s="107" t="s">
        <v>21</v>
      </c>
      <c r="D55" s="108">
        <v>86247</v>
      </c>
      <c r="E55" s="66" t="s">
        <v>33</v>
      </c>
      <c r="F55" s="17" t="s">
        <v>103</v>
      </c>
      <c r="G55" s="17" t="s">
        <v>32</v>
      </c>
      <c r="H55" s="102" t="s">
        <v>51</v>
      </c>
      <c r="I55" s="102" t="s">
        <v>113</v>
      </c>
    </row>
    <row r="56" spans="1:9" ht="41.25" customHeight="1" x14ac:dyDescent="0.25">
      <c r="A56" s="117">
        <v>2</v>
      </c>
      <c r="B56" s="115" t="s">
        <v>110</v>
      </c>
      <c r="C56" s="107" t="s">
        <v>42</v>
      </c>
      <c r="D56" s="108">
        <v>3600000</v>
      </c>
      <c r="E56" s="66" t="s">
        <v>33</v>
      </c>
      <c r="F56" s="20" t="s">
        <v>15</v>
      </c>
      <c r="G56" s="116" t="s">
        <v>18</v>
      </c>
      <c r="H56" s="116" t="s">
        <v>108</v>
      </c>
      <c r="I56" s="116" t="s">
        <v>109</v>
      </c>
    </row>
    <row r="57" spans="1:9" ht="80.25" customHeight="1" x14ac:dyDescent="0.25">
      <c r="A57" s="117">
        <v>4</v>
      </c>
      <c r="B57" s="158" t="s">
        <v>151</v>
      </c>
      <c r="C57" s="157" t="s">
        <v>152</v>
      </c>
      <c r="D57" s="157">
        <v>1311000</v>
      </c>
      <c r="E57" s="66" t="s">
        <v>33</v>
      </c>
      <c r="F57" s="134" t="s">
        <v>103</v>
      </c>
      <c r="G57" s="134" t="s">
        <v>32</v>
      </c>
      <c r="H57" s="102" t="s">
        <v>53</v>
      </c>
      <c r="I57" s="102" t="s">
        <v>53</v>
      </c>
    </row>
    <row r="58" spans="1:9" ht="24" customHeight="1" x14ac:dyDescent="0.25">
      <c r="A58" s="199" t="s">
        <v>13</v>
      </c>
      <c r="B58" s="200"/>
      <c r="C58" s="201"/>
      <c r="D58" s="47">
        <f>D55+D56+D57</f>
        <v>4997247</v>
      </c>
      <c r="E58" s="114"/>
      <c r="F58" s="114"/>
      <c r="G58" s="114"/>
      <c r="H58" s="114"/>
      <c r="I58" s="114"/>
    </row>
    <row r="59" spans="1:9" ht="22.5" customHeight="1" x14ac:dyDescent="0.25">
      <c r="A59" s="23"/>
      <c r="B59" s="60" t="s">
        <v>37</v>
      </c>
      <c r="C59" s="63">
        <v>9390000</v>
      </c>
      <c r="D59" s="63">
        <v>9390000</v>
      </c>
      <c r="E59" s="67"/>
      <c r="F59" s="67"/>
      <c r="G59" s="67"/>
      <c r="H59" s="67"/>
      <c r="I59" s="67"/>
    </row>
    <row r="60" spans="1:9" s="29" customFormat="1" ht="54" customHeight="1" x14ac:dyDescent="0.25">
      <c r="A60" s="97">
        <v>1</v>
      </c>
      <c r="B60" s="97" t="s">
        <v>52</v>
      </c>
      <c r="C60" s="97" t="s">
        <v>39</v>
      </c>
      <c r="D60" s="49">
        <v>13219258</v>
      </c>
      <c r="E60" s="66" t="s">
        <v>33</v>
      </c>
      <c r="F60" s="20" t="s">
        <v>15</v>
      </c>
      <c r="G60" s="97" t="s">
        <v>18</v>
      </c>
      <c r="H60" s="97" t="s">
        <v>84</v>
      </c>
      <c r="I60" s="97" t="s">
        <v>83</v>
      </c>
    </row>
    <row r="61" spans="1:9" ht="60.75" customHeight="1" x14ac:dyDescent="0.25">
      <c r="A61" s="100">
        <v>2</v>
      </c>
      <c r="B61" s="18" t="s">
        <v>38</v>
      </c>
      <c r="C61" s="18" t="s">
        <v>39</v>
      </c>
      <c r="D61" s="101">
        <v>4053060</v>
      </c>
      <c r="E61" s="98" t="s">
        <v>33</v>
      </c>
      <c r="F61" s="20" t="s">
        <v>15</v>
      </c>
      <c r="G61" s="18" t="s">
        <v>18</v>
      </c>
      <c r="H61" s="97" t="s">
        <v>84</v>
      </c>
      <c r="I61" s="97" t="s">
        <v>76</v>
      </c>
    </row>
    <row r="62" spans="1:9" ht="61.5" customHeight="1" x14ac:dyDescent="0.25">
      <c r="A62" s="100">
        <v>3</v>
      </c>
      <c r="B62" s="18" t="s">
        <v>38</v>
      </c>
      <c r="C62" s="18" t="s">
        <v>39</v>
      </c>
      <c r="D62" s="159">
        <v>53063424</v>
      </c>
      <c r="E62" s="164" t="s">
        <v>33</v>
      </c>
      <c r="F62" s="20" t="s">
        <v>15</v>
      </c>
      <c r="G62" s="18" t="s">
        <v>18</v>
      </c>
      <c r="H62" s="163" t="s">
        <v>163</v>
      </c>
      <c r="I62" s="163" t="s">
        <v>163</v>
      </c>
    </row>
    <row r="63" spans="1:9" ht="61.5" customHeight="1" x14ac:dyDescent="0.25">
      <c r="A63" s="100">
        <v>4</v>
      </c>
      <c r="B63" s="18" t="s">
        <v>165</v>
      </c>
      <c r="C63" s="18" t="s">
        <v>39</v>
      </c>
      <c r="D63" s="169" t="s">
        <v>166</v>
      </c>
      <c r="E63" s="168" t="s">
        <v>33</v>
      </c>
      <c r="F63" s="20" t="s">
        <v>15</v>
      </c>
      <c r="G63" s="18" t="s">
        <v>18</v>
      </c>
      <c r="H63" s="167" t="s">
        <v>163</v>
      </c>
      <c r="I63" s="167" t="s">
        <v>167</v>
      </c>
    </row>
    <row r="64" spans="1:9" ht="24" customHeight="1" x14ac:dyDescent="0.25">
      <c r="A64" s="199" t="s">
        <v>20</v>
      </c>
      <c r="B64" s="200"/>
      <c r="C64" s="201"/>
      <c r="D64" s="47">
        <f>SUM(D60:D63)</f>
        <v>70335742</v>
      </c>
      <c r="E64" s="40"/>
      <c r="F64" s="41"/>
      <c r="G64" s="41"/>
      <c r="H64" s="41"/>
      <c r="I64" s="41"/>
    </row>
    <row r="65" spans="1:10" ht="24.75" customHeight="1" x14ac:dyDescent="0.25">
      <c r="A65" s="58"/>
      <c r="B65" s="60" t="s">
        <v>26</v>
      </c>
      <c r="C65" s="63">
        <v>230930</v>
      </c>
      <c r="D65" s="46">
        <f>C65/1.19</f>
        <v>194058.82352941178</v>
      </c>
      <c r="E65" s="26"/>
      <c r="F65" s="27"/>
      <c r="G65" s="27"/>
      <c r="H65" s="27"/>
      <c r="I65" s="27"/>
    </row>
    <row r="66" spans="1:10" ht="34.5" customHeight="1" x14ac:dyDescent="0.25">
      <c r="A66" s="21">
        <v>1</v>
      </c>
      <c r="B66" s="170" t="s">
        <v>74</v>
      </c>
      <c r="C66" s="107" t="s">
        <v>75</v>
      </c>
      <c r="D66" s="87">
        <v>1551237</v>
      </c>
      <c r="E66" s="20" t="s">
        <v>56</v>
      </c>
      <c r="F66" s="20" t="s">
        <v>15</v>
      </c>
      <c r="G66" s="22" t="s">
        <v>18</v>
      </c>
      <c r="H66" s="135" t="s">
        <v>77</v>
      </c>
      <c r="I66" s="135" t="s">
        <v>76</v>
      </c>
    </row>
    <row r="67" spans="1:10" ht="41.25" customHeight="1" x14ac:dyDescent="0.25">
      <c r="A67" s="30">
        <v>2</v>
      </c>
      <c r="B67" s="170" t="s">
        <v>74</v>
      </c>
      <c r="C67" s="107" t="s">
        <v>75</v>
      </c>
      <c r="D67" s="87">
        <v>1125050</v>
      </c>
      <c r="E67" s="20" t="s">
        <v>56</v>
      </c>
      <c r="F67" s="20" t="s">
        <v>15</v>
      </c>
      <c r="G67" s="22" t="s">
        <v>18</v>
      </c>
      <c r="H67" s="135" t="s">
        <v>176</v>
      </c>
      <c r="I67" s="135" t="s">
        <v>167</v>
      </c>
    </row>
    <row r="68" spans="1:10" ht="21" customHeight="1" x14ac:dyDescent="0.25">
      <c r="A68" s="181" t="s">
        <v>14</v>
      </c>
      <c r="B68" s="182"/>
      <c r="C68" s="183"/>
      <c r="D68" s="50">
        <f>SUM(D66:D67)</f>
        <v>2676287</v>
      </c>
      <c r="E68" s="40"/>
      <c r="F68" s="41"/>
      <c r="G68" s="41"/>
      <c r="H68" s="41"/>
      <c r="I68" s="41"/>
    </row>
    <row r="69" spans="1:10" ht="28.5" customHeight="1" x14ac:dyDescent="0.25">
      <c r="A69" s="28"/>
      <c r="B69" s="60" t="s">
        <v>61</v>
      </c>
      <c r="C69" s="65">
        <v>28027150</v>
      </c>
      <c r="D69" s="51">
        <f>C69/1.19</f>
        <v>23552226.890756305</v>
      </c>
      <c r="E69" s="197"/>
      <c r="F69" s="198"/>
      <c r="G69" s="198"/>
      <c r="H69" s="198"/>
      <c r="I69" s="198"/>
    </row>
    <row r="70" spans="1:10" s="29" customFormat="1" ht="81" customHeight="1" x14ac:dyDescent="0.25">
      <c r="A70" s="64">
        <v>1</v>
      </c>
      <c r="B70" s="77" t="s">
        <v>54</v>
      </c>
      <c r="C70" s="73" t="s">
        <v>55</v>
      </c>
      <c r="D70" s="74">
        <v>1064521.33</v>
      </c>
      <c r="E70" s="151" t="s">
        <v>34</v>
      </c>
      <c r="F70" s="151" t="s">
        <v>15</v>
      </c>
      <c r="G70" s="152" t="s">
        <v>18</v>
      </c>
      <c r="H70" s="152" t="s">
        <v>36</v>
      </c>
      <c r="I70" s="152" t="s">
        <v>83</v>
      </c>
    </row>
    <row r="71" spans="1:10" s="29" customFormat="1" ht="162" customHeight="1" x14ac:dyDescent="0.25">
      <c r="A71" s="135">
        <v>2</v>
      </c>
      <c r="B71" s="21" t="s">
        <v>148</v>
      </c>
      <c r="C71" s="111" t="s">
        <v>149</v>
      </c>
      <c r="D71" s="71">
        <v>2138500</v>
      </c>
      <c r="E71" s="20" t="s">
        <v>34</v>
      </c>
      <c r="F71" s="20" t="s">
        <v>15</v>
      </c>
      <c r="G71" s="150" t="s">
        <v>18</v>
      </c>
      <c r="H71" s="150" t="s">
        <v>53</v>
      </c>
      <c r="I71" s="150" t="s">
        <v>17</v>
      </c>
    </row>
    <row r="72" spans="1:10" s="29" customFormat="1" ht="33" customHeight="1" x14ac:dyDescent="0.25">
      <c r="A72" s="193" t="s">
        <v>62</v>
      </c>
      <c r="B72" s="193"/>
      <c r="C72" s="193"/>
      <c r="D72" s="75">
        <f>SUM(D70:D71)</f>
        <v>3203021.33</v>
      </c>
      <c r="E72" s="197"/>
      <c r="F72" s="198"/>
      <c r="G72" s="198"/>
      <c r="H72" s="198"/>
      <c r="I72" s="198"/>
    </row>
    <row r="73" spans="1:10" ht="24" customHeight="1" x14ac:dyDescent="0.25">
      <c r="A73" s="28"/>
      <c r="B73" s="60" t="s">
        <v>27</v>
      </c>
      <c r="C73" s="63">
        <v>45902940</v>
      </c>
      <c r="D73" s="46">
        <f>C73/1.19</f>
        <v>38573899.159663871</v>
      </c>
      <c r="E73" s="20"/>
      <c r="F73" s="20"/>
      <c r="G73" s="20"/>
      <c r="H73" s="20"/>
      <c r="I73" s="20"/>
    </row>
    <row r="74" spans="1:10" s="29" customFormat="1" ht="68.25" customHeight="1" x14ac:dyDescent="0.25">
      <c r="A74" s="99">
        <v>1</v>
      </c>
      <c r="B74" s="76" t="s">
        <v>78</v>
      </c>
      <c r="C74" s="135" t="s">
        <v>44</v>
      </c>
      <c r="D74" s="71">
        <v>2325000</v>
      </c>
      <c r="E74" s="20" t="s">
        <v>56</v>
      </c>
      <c r="F74" s="136" t="s">
        <v>31</v>
      </c>
      <c r="G74" s="137" t="s">
        <v>18</v>
      </c>
      <c r="H74" s="136" t="s">
        <v>80</v>
      </c>
      <c r="I74" s="136" t="s">
        <v>79</v>
      </c>
      <c r="J74" s="72"/>
    </row>
    <row r="75" spans="1:10" s="29" customFormat="1" ht="51" customHeight="1" x14ac:dyDescent="0.25">
      <c r="A75" s="135">
        <v>2</v>
      </c>
      <c r="B75" s="76" t="s">
        <v>160</v>
      </c>
      <c r="C75" s="135" t="s">
        <v>90</v>
      </c>
      <c r="D75" s="71">
        <v>202500000</v>
      </c>
      <c r="E75" s="20" t="s">
        <v>91</v>
      </c>
      <c r="F75" s="136" t="s">
        <v>31</v>
      </c>
      <c r="G75" s="137" t="s">
        <v>35</v>
      </c>
      <c r="H75" s="136" t="s">
        <v>80</v>
      </c>
      <c r="I75" s="136" t="s">
        <v>161</v>
      </c>
      <c r="J75" s="72"/>
    </row>
    <row r="76" spans="1:10" s="29" customFormat="1" ht="42.75" customHeight="1" x14ac:dyDescent="0.25">
      <c r="A76" s="135">
        <v>3</v>
      </c>
      <c r="B76" s="76" t="s">
        <v>95</v>
      </c>
      <c r="C76" s="135" t="s">
        <v>96</v>
      </c>
      <c r="D76" s="71">
        <v>6520800</v>
      </c>
      <c r="E76" s="20" t="s">
        <v>56</v>
      </c>
      <c r="F76" s="136" t="s">
        <v>31</v>
      </c>
      <c r="G76" s="137" t="s">
        <v>18</v>
      </c>
      <c r="H76" s="136" t="s">
        <v>97</v>
      </c>
      <c r="I76" s="136" t="s">
        <v>98</v>
      </c>
      <c r="J76" s="72"/>
    </row>
    <row r="77" spans="1:10" s="29" customFormat="1" ht="54.75" customHeight="1" x14ac:dyDescent="0.25">
      <c r="A77" s="135">
        <v>4</v>
      </c>
      <c r="B77" s="76" t="s">
        <v>168</v>
      </c>
      <c r="C77" s="135" t="s">
        <v>115</v>
      </c>
      <c r="D77" s="71">
        <v>307650000</v>
      </c>
      <c r="E77" s="20" t="s">
        <v>56</v>
      </c>
      <c r="F77" s="136" t="s">
        <v>31</v>
      </c>
      <c r="G77" s="137" t="s">
        <v>18</v>
      </c>
      <c r="H77" s="136" t="s">
        <v>97</v>
      </c>
      <c r="I77" s="136" t="s">
        <v>98</v>
      </c>
      <c r="J77" s="72"/>
    </row>
    <row r="78" spans="1:10" s="29" customFormat="1" ht="48.75" customHeight="1" x14ac:dyDescent="0.25">
      <c r="A78" s="135">
        <v>5</v>
      </c>
      <c r="B78" s="131" t="s">
        <v>119</v>
      </c>
      <c r="C78" s="90" t="s">
        <v>120</v>
      </c>
      <c r="D78" s="138">
        <v>49003023</v>
      </c>
      <c r="E78" s="137" t="s">
        <v>56</v>
      </c>
      <c r="F78" s="135" t="s">
        <v>73</v>
      </c>
      <c r="G78" s="135" t="s">
        <v>18</v>
      </c>
      <c r="H78" s="136" t="s">
        <v>104</v>
      </c>
      <c r="I78" s="136" t="s">
        <v>121</v>
      </c>
      <c r="J78" s="72"/>
    </row>
    <row r="79" spans="1:10" s="29" customFormat="1" ht="54.75" customHeight="1" x14ac:dyDescent="0.25">
      <c r="A79" s="99">
        <v>6</v>
      </c>
      <c r="B79" s="18" t="s">
        <v>123</v>
      </c>
      <c r="C79" s="90" t="s">
        <v>124</v>
      </c>
      <c r="D79" s="138">
        <v>23251140</v>
      </c>
      <c r="E79" s="137" t="s">
        <v>56</v>
      </c>
      <c r="F79" s="135" t="s">
        <v>73</v>
      </c>
      <c r="G79" s="135" t="s">
        <v>18</v>
      </c>
      <c r="H79" s="136" t="s">
        <v>104</v>
      </c>
      <c r="I79" s="136" t="s">
        <v>121</v>
      </c>
      <c r="J79" s="72"/>
    </row>
    <row r="80" spans="1:10" s="29" customFormat="1" ht="42" customHeight="1" x14ac:dyDescent="0.25">
      <c r="A80" s="135">
        <v>7</v>
      </c>
      <c r="B80" s="18" t="s">
        <v>130</v>
      </c>
      <c r="C80" s="90" t="s">
        <v>129</v>
      </c>
      <c r="D80" s="138">
        <v>38129034</v>
      </c>
      <c r="E80" s="137" t="s">
        <v>56</v>
      </c>
      <c r="F80" s="135" t="s">
        <v>73</v>
      </c>
      <c r="G80" s="135" t="s">
        <v>18</v>
      </c>
      <c r="H80" s="136" t="s">
        <v>104</v>
      </c>
      <c r="I80" s="136" t="s">
        <v>121</v>
      </c>
      <c r="J80" s="72"/>
    </row>
    <row r="81" spans="1:14" s="29" customFormat="1" ht="71.25" customHeight="1" x14ac:dyDescent="0.25">
      <c r="A81" s="135">
        <v>8</v>
      </c>
      <c r="B81" s="18" t="s">
        <v>133</v>
      </c>
      <c r="C81" s="90" t="s">
        <v>132</v>
      </c>
      <c r="D81" s="138">
        <v>3400000</v>
      </c>
      <c r="E81" s="137" t="s">
        <v>56</v>
      </c>
      <c r="F81" s="135" t="s">
        <v>73</v>
      </c>
      <c r="G81" s="135" t="s">
        <v>18</v>
      </c>
      <c r="H81" s="136" t="s">
        <v>104</v>
      </c>
      <c r="I81" s="136" t="s">
        <v>57</v>
      </c>
      <c r="J81" s="72"/>
    </row>
    <row r="82" spans="1:14" s="29" customFormat="1" ht="40.5" customHeight="1" x14ac:dyDescent="0.25">
      <c r="A82" s="135">
        <v>9</v>
      </c>
      <c r="B82" s="133" t="s">
        <v>135</v>
      </c>
      <c r="C82" s="136" t="s">
        <v>134</v>
      </c>
      <c r="D82" s="139">
        <v>2277310</v>
      </c>
      <c r="E82" s="137" t="s">
        <v>56</v>
      </c>
      <c r="F82" s="135" t="s">
        <v>73</v>
      </c>
      <c r="G82" s="135" t="s">
        <v>18</v>
      </c>
      <c r="H82" s="136" t="s">
        <v>57</v>
      </c>
      <c r="I82" s="136" t="s">
        <v>121</v>
      </c>
      <c r="J82" s="72"/>
    </row>
    <row r="83" spans="1:14" s="29" customFormat="1" ht="47.25" customHeight="1" x14ac:dyDescent="0.25">
      <c r="A83" s="99">
        <v>10</v>
      </c>
      <c r="B83" s="76" t="s">
        <v>137</v>
      </c>
      <c r="C83" s="135" t="s">
        <v>115</v>
      </c>
      <c r="D83" s="139">
        <v>285376770</v>
      </c>
      <c r="E83" s="20" t="s">
        <v>56</v>
      </c>
      <c r="F83" s="141" t="s">
        <v>31</v>
      </c>
      <c r="G83" s="142" t="s">
        <v>18</v>
      </c>
      <c r="H83" s="141" t="s">
        <v>57</v>
      </c>
      <c r="I83" s="141" t="s">
        <v>121</v>
      </c>
      <c r="J83" s="72"/>
    </row>
    <row r="84" spans="1:14" s="29" customFormat="1" ht="26.25" customHeight="1" x14ac:dyDescent="0.25">
      <c r="A84" s="135">
        <v>12</v>
      </c>
      <c r="B84" s="18" t="s">
        <v>153</v>
      </c>
      <c r="C84" s="90" t="s">
        <v>154</v>
      </c>
      <c r="D84" s="138">
        <v>1456000</v>
      </c>
      <c r="E84" s="20" t="s">
        <v>155</v>
      </c>
      <c r="F84" s="156" t="s">
        <v>31</v>
      </c>
      <c r="G84" s="155" t="s">
        <v>18</v>
      </c>
      <c r="H84" s="156" t="s">
        <v>57</v>
      </c>
      <c r="I84" s="156" t="s">
        <v>121</v>
      </c>
      <c r="J84" s="72"/>
    </row>
    <row r="85" spans="1:14" s="29" customFormat="1" ht="38.25" customHeight="1" x14ac:dyDescent="0.25">
      <c r="A85" s="99">
        <v>16</v>
      </c>
      <c r="B85" s="21" t="s">
        <v>157</v>
      </c>
      <c r="C85" s="107" t="s">
        <v>158</v>
      </c>
      <c r="D85" s="108">
        <v>870720</v>
      </c>
      <c r="E85" s="151" t="s">
        <v>56</v>
      </c>
      <c r="F85" s="135" t="s">
        <v>73</v>
      </c>
      <c r="G85" s="135" t="s">
        <v>18</v>
      </c>
      <c r="H85" s="135" t="s">
        <v>156</v>
      </c>
      <c r="I85" s="135" t="s">
        <v>159</v>
      </c>
      <c r="J85" s="72"/>
    </row>
    <row r="86" spans="1:14" s="29" customFormat="1" ht="54.75" customHeight="1" x14ac:dyDescent="0.25">
      <c r="A86" s="135">
        <v>19</v>
      </c>
      <c r="B86" s="103" t="s">
        <v>178</v>
      </c>
      <c r="C86" s="109" t="s">
        <v>120</v>
      </c>
      <c r="D86" s="166">
        <v>7800000</v>
      </c>
      <c r="E86" s="20" t="s">
        <v>56</v>
      </c>
      <c r="F86" s="135" t="s">
        <v>73</v>
      </c>
      <c r="G86" s="135" t="s">
        <v>18</v>
      </c>
      <c r="H86" s="135" t="s">
        <v>159</v>
      </c>
      <c r="I86" s="135" t="s">
        <v>179</v>
      </c>
      <c r="J86" s="72"/>
    </row>
    <row r="87" spans="1:14" s="29" customFormat="1" ht="25.5" customHeight="1" x14ac:dyDescent="0.25">
      <c r="A87" s="181" t="s">
        <v>29</v>
      </c>
      <c r="B87" s="182"/>
      <c r="C87" s="183"/>
      <c r="D87" s="50">
        <f>SUM(D74:D86)</f>
        <v>930559797</v>
      </c>
      <c r="E87" s="197"/>
      <c r="F87" s="198"/>
      <c r="G87" s="198"/>
      <c r="H87" s="198"/>
      <c r="I87" s="198"/>
      <c r="J87" s="72"/>
    </row>
    <row r="88" spans="1:14" ht="29.25" customHeight="1" x14ac:dyDescent="0.25">
      <c r="A88" s="28"/>
      <c r="B88" s="60" t="s">
        <v>63</v>
      </c>
      <c r="C88" s="46">
        <v>61445000</v>
      </c>
      <c r="D88" s="46">
        <f>C88/1.19</f>
        <v>51634453.781512611</v>
      </c>
      <c r="E88" s="194"/>
      <c r="F88" s="194"/>
      <c r="G88" s="194"/>
      <c r="H88" s="194"/>
      <c r="I88" s="194"/>
    </row>
    <row r="89" spans="1:14" ht="48.75" customHeight="1" x14ac:dyDescent="0.25">
      <c r="A89" s="135">
        <v>1</v>
      </c>
      <c r="B89" s="76" t="s">
        <v>65</v>
      </c>
      <c r="C89" s="107" t="s">
        <v>66</v>
      </c>
      <c r="D89" s="71">
        <v>2072518</v>
      </c>
      <c r="E89" s="20" t="s">
        <v>56</v>
      </c>
      <c r="F89" s="136" t="s">
        <v>31</v>
      </c>
      <c r="G89" s="136" t="s">
        <v>32</v>
      </c>
      <c r="H89" s="136" t="s">
        <v>57</v>
      </c>
      <c r="I89" s="136" t="s">
        <v>82</v>
      </c>
    </row>
    <row r="90" spans="1:14" ht="90.75" customHeight="1" x14ac:dyDescent="0.25">
      <c r="A90" s="135">
        <v>2</v>
      </c>
      <c r="B90" s="132" t="s">
        <v>125</v>
      </c>
      <c r="C90" s="135" t="s">
        <v>90</v>
      </c>
      <c r="D90" s="71">
        <v>6512605</v>
      </c>
      <c r="E90" s="20" t="s">
        <v>56</v>
      </c>
      <c r="F90" s="136" t="s">
        <v>31</v>
      </c>
      <c r="G90" s="136" t="s">
        <v>32</v>
      </c>
      <c r="H90" s="136" t="s">
        <v>104</v>
      </c>
      <c r="I90" s="136" t="s">
        <v>121</v>
      </c>
    </row>
    <row r="91" spans="1:14" ht="42" customHeight="1" x14ac:dyDescent="0.25">
      <c r="A91" s="135">
        <v>3</v>
      </c>
      <c r="B91" s="76" t="s">
        <v>126</v>
      </c>
      <c r="C91" s="135" t="s">
        <v>90</v>
      </c>
      <c r="D91" s="71">
        <v>11344537.800000001</v>
      </c>
      <c r="E91" s="20" t="s">
        <v>56</v>
      </c>
      <c r="F91" s="136" t="s">
        <v>31</v>
      </c>
      <c r="G91" s="136" t="s">
        <v>32</v>
      </c>
      <c r="H91" s="136" t="s">
        <v>104</v>
      </c>
      <c r="I91" s="136" t="s">
        <v>57</v>
      </c>
    </row>
    <row r="92" spans="1:14" ht="36" customHeight="1" x14ac:dyDescent="0.25">
      <c r="A92" s="135">
        <v>5</v>
      </c>
      <c r="B92" s="76" t="s">
        <v>146</v>
      </c>
      <c r="C92" s="135" t="s">
        <v>147</v>
      </c>
      <c r="D92" s="71">
        <v>31728000</v>
      </c>
      <c r="E92" s="20" t="s">
        <v>56</v>
      </c>
      <c r="F92" s="150" t="s">
        <v>31</v>
      </c>
      <c r="G92" s="150" t="s">
        <v>32</v>
      </c>
      <c r="H92" s="150" t="s">
        <v>57</v>
      </c>
      <c r="I92" s="150" t="s">
        <v>121</v>
      </c>
    </row>
    <row r="93" spans="1:14" ht="37.5" customHeight="1" x14ac:dyDescent="0.25">
      <c r="A93" s="135">
        <v>7</v>
      </c>
      <c r="B93" s="178" t="s">
        <v>175</v>
      </c>
      <c r="C93" s="90" t="s">
        <v>169</v>
      </c>
      <c r="D93" s="71">
        <v>1920167</v>
      </c>
      <c r="E93" s="20" t="s">
        <v>56</v>
      </c>
      <c r="F93" s="135" t="s">
        <v>73</v>
      </c>
      <c r="G93" s="135" t="s">
        <v>18</v>
      </c>
      <c r="H93" s="135" t="s">
        <v>170</v>
      </c>
      <c r="I93" s="135" t="s">
        <v>170</v>
      </c>
    </row>
    <row r="94" spans="1:14" ht="20.25" customHeight="1" x14ac:dyDescent="0.25">
      <c r="A94" s="193" t="s">
        <v>64</v>
      </c>
      <c r="B94" s="193"/>
      <c r="C94" s="193"/>
      <c r="D94" s="78">
        <f>SUM(D89:D93)</f>
        <v>53577827.799999997</v>
      </c>
      <c r="E94" s="194"/>
      <c r="F94" s="194"/>
      <c r="G94" s="194"/>
      <c r="H94" s="194"/>
      <c r="I94" s="194"/>
    </row>
    <row r="95" spans="1:14" ht="6.75" hidden="1" customHeight="1" x14ac:dyDescent="0.25">
      <c r="A95" s="6"/>
      <c r="B95" s="92"/>
      <c r="C95" s="92"/>
      <c r="D95" s="93"/>
      <c r="E95" s="91"/>
      <c r="F95" s="160"/>
      <c r="G95" s="160"/>
      <c r="H95" s="160"/>
      <c r="I95" s="160"/>
      <c r="J95" s="120"/>
    </row>
    <row r="96" spans="1:14" ht="30" customHeight="1" x14ac:dyDescent="0.25">
      <c r="A96" s="210"/>
      <c r="B96" s="211" t="s">
        <v>46</v>
      </c>
      <c r="C96" s="211"/>
      <c r="D96" s="212" t="s">
        <v>174</v>
      </c>
      <c r="E96" s="212"/>
      <c r="F96" s="212"/>
      <c r="G96" s="213"/>
      <c r="H96" s="213"/>
      <c r="I96" s="213"/>
      <c r="J96" s="213"/>
      <c r="K96" s="7"/>
      <c r="L96" s="7"/>
      <c r="M96" s="7"/>
      <c r="N96" s="7"/>
    </row>
    <row r="97" spans="1:10" ht="18.75" customHeight="1" x14ac:dyDescent="0.25">
      <c r="A97" s="214"/>
      <c r="B97" s="215" t="s">
        <v>172</v>
      </c>
      <c r="C97" s="215"/>
      <c r="D97" s="216" t="s">
        <v>45</v>
      </c>
      <c r="E97" s="216"/>
      <c r="F97" s="216"/>
      <c r="G97" s="217"/>
      <c r="H97" s="217"/>
      <c r="I97" s="217"/>
      <c r="J97" s="217"/>
    </row>
    <row r="98" spans="1:10" ht="21.75" customHeight="1" x14ac:dyDescent="0.25">
      <c r="A98" s="171"/>
      <c r="B98" s="218" t="s">
        <v>173</v>
      </c>
      <c r="C98" s="218"/>
      <c r="D98" s="212" t="s">
        <v>114</v>
      </c>
      <c r="E98" s="212"/>
      <c r="F98" s="212"/>
      <c r="G98" s="219"/>
      <c r="H98" s="219"/>
      <c r="I98" s="219"/>
      <c r="J98" s="219"/>
    </row>
    <row r="99" spans="1:10" ht="12.75" hidden="1" customHeight="1" x14ac:dyDescent="0.25">
      <c r="A99" s="220"/>
      <c r="B99" s="221"/>
      <c r="C99" s="221"/>
      <c r="D99" s="220"/>
      <c r="E99" s="220"/>
      <c r="F99" s="220"/>
      <c r="G99" s="220"/>
      <c r="H99" s="220"/>
      <c r="I99" s="220"/>
      <c r="J99" s="220"/>
    </row>
    <row r="100" spans="1:10" s="14" customFormat="1" ht="1.5" customHeight="1" x14ac:dyDescent="0.25">
      <c r="A100" s="222"/>
      <c r="B100" s="223"/>
      <c r="C100" s="224"/>
      <c r="D100" s="225"/>
      <c r="E100" s="226"/>
      <c r="F100" s="225"/>
      <c r="G100" s="225"/>
      <c r="H100" s="225"/>
      <c r="I100" s="227"/>
      <c r="J100" s="227"/>
    </row>
    <row r="101" spans="1:10" s="14" customFormat="1" ht="31.5" customHeight="1" x14ac:dyDescent="0.25">
      <c r="A101" s="228" t="s">
        <v>177</v>
      </c>
      <c r="B101" s="228"/>
      <c r="C101" s="229"/>
      <c r="D101" s="230" t="s">
        <v>171</v>
      </c>
      <c r="E101" s="230"/>
      <c r="F101" s="230"/>
      <c r="G101" s="231" t="s">
        <v>47</v>
      </c>
      <c r="H101" s="231"/>
      <c r="I101" s="231"/>
      <c r="J101" s="231"/>
    </row>
    <row r="102" spans="1:10" ht="22.5" customHeight="1" x14ac:dyDescent="0.25">
      <c r="A102" s="232"/>
      <c r="B102" s="233" t="s">
        <v>180</v>
      </c>
      <c r="C102" s="233"/>
      <c r="D102" s="234" t="s">
        <v>127</v>
      </c>
      <c r="E102" s="234"/>
      <c r="F102" s="234"/>
      <c r="G102" s="235" t="s">
        <v>122</v>
      </c>
      <c r="H102" s="235"/>
      <c r="I102" s="235"/>
      <c r="J102" s="235"/>
    </row>
    <row r="103" spans="1:10" ht="22.5" customHeight="1" x14ac:dyDescent="0.25">
      <c r="A103" s="236"/>
      <c r="B103" s="237" t="s">
        <v>181</v>
      </c>
      <c r="C103" s="237"/>
      <c r="D103" s="238" t="s">
        <v>128</v>
      </c>
      <c r="E103" s="238"/>
      <c r="F103" s="238"/>
      <c r="G103" s="239" t="s">
        <v>89</v>
      </c>
      <c r="H103" s="239"/>
      <c r="I103" s="239"/>
      <c r="J103" s="239"/>
    </row>
    <row r="104" spans="1:10" ht="6.75" customHeight="1" x14ac:dyDescent="0.25">
      <c r="E104" s="1"/>
      <c r="F104" s="11"/>
      <c r="G104" s="2"/>
      <c r="H104" s="31"/>
      <c r="I104" s="31"/>
      <c r="J104" s="31"/>
    </row>
    <row r="105" spans="1:10" x14ac:dyDescent="0.25">
      <c r="J105" s="14"/>
    </row>
    <row r="106" spans="1:10" x14ac:dyDescent="0.25">
      <c r="J106" s="14"/>
    </row>
    <row r="107" spans="1:10" x14ac:dyDescent="0.25">
      <c r="J107" s="14"/>
    </row>
    <row r="108" spans="1:10" x14ac:dyDescent="0.25">
      <c r="J108" s="14"/>
    </row>
    <row r="109" spans="1:10" x14ac:dyDescent="0.25">
      <c r="A109" s="9"/>
      <c r="J109" s="14"/>
    </row>
    <row r="110" spans="1:10" x14ac:dyDescent="0.25">
      <c r="A110" s="11"/>
    </row>
    <row r="111" spans="1:10" x14ac:dyDescent="0.25">
      <c r="A111" s="11"/>
    </row>
    <row r="112" spans="1:10" x14ac:dyDescent="0.25">
      <c r="A112" s="11"/>
    </row>
    <row r="113" spans="1:1" x14ac:dyDescent="0.25">
      <c r="A113" s="11"/>
    </row>
    <row r="114" spans="1:1" x14ac:dyDescent="0.25">
      <c r="A114" s="11"/>
    </row>
    <row r="115" spans="1:1" x14ac:dyDescent="0.25">
      <c r="A115" s="11"/>
    </row>
  </sheetData>
  <mergeCells count="59">
    <mergeCell ref="E30:I30"/>
    <mergeCell ref="A32:C32"/>
    <mergeCell ref="E32:I32"/>
    <mergeCell ref="E22:I22"/>
    <mergeCell ref="E88:I88"/>
    <mergeCell ref="A64:C64"/>
    <mergeCell ref="A44:C44"/>
    <mergeCell ref="E69:I69"/>
    <mergeCell ref="A53:C53"/>
    <mergeCell ref="A94:C94"/>
    <mergeCell ref="E94:I94"/>
    <mergeCell ref="A68:C68"/>
    <mergeCell ref="E33:I33"/>
    <mergeCell ref="A35:C35"/>
    <mergeCell ref="E72:I72"/>
    <mergeCell ref="A72:C72"/>
    <mergeCell ref="A39:C39"/>
    <mergeCell ref="E39:I39"/>
    <mergeCell ref="E35:I35"/>
    <mergeCell ref="E53:I53"/>
    <mergeCell ref="E36:I36"/>
    <mergeCell ref="E40:I40"/>
    <mergeCell ref="A87:C87"/>
    <mergeCell ref="E87:I87"/>
    <mergeCell ref="A58:C58"/>
    <mergeCell ref="B19:I19"/>
    <mergeCell ref="A29:C29"/>
    <mergeCell ref="E29:I29"/>
    <mergeCell ref="A1:C1"/>
    <mergeCell ref="A2:C2"/>
    <mergeCell ref="D2:I2"/>
    <mergeCell ref="A3:C3"/>
    <mergeCell ref="D3:I3"/>
    <mergeCell ref="D5:I5"/>
    <mergeCell ref="B5:C5"/>
    <mergeCell ref="D4:I4"/>
    <mergeCell ref="B12:D12"/>
    <mergeCell ref="B16:I16"/>
    <mergeCell ref="D17:F17"/>
    <mergeCell ref="A4:B4"/>
    <mergeCell ref="B15:I15"/>
    <mergeCell ref="B98:C98"/>
    <mergeCell ref="D98:F98"/>
    <mergeCell ref="G98:J98"/>
    <mergeCell ref="D101:F101"/>
    <mergeCell ref="G101:J101"/>
    <mergeCell ref="B96:C96"/>
    <mergeCell ref="D96:F96"/>
    <mergeCell ref="G96:J96"/>
    <mergeCell ref="B97:C97"/>
    <mergeCell ref="D97:F97"/>
    <mergeCell ref="G97:J97"/>
    <mergeCell ref="G102:J102"/>
    <mergeCell ref="A101:B101"/>
    <mergeCell ref="B103:C103"/>
    <mergeCell ref="D103:F103"/>
    <mergeCell ref="G103:J103"/>
    <mergeCell ref="B102:C102"/>
    <mergeCell ref="D102:F102"/>
  </mergeCells>
  <pageMargins left="0.70866141732283461" right="0.70866141732283461" top="0.74803149606299213" bottom="0.74803149606299213" header="0.31496062992125984" footer="0.31496062992125984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2022-12-23T08:54:11Z</dcterms:modified>
</cp:coreProperties>
</file>